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OS ETAPAS" sheetId="1" r:id="rId1"/>
    <sheet name="EL RETO EN CIFRAS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6" i="2" l="1"/>
  <c r="F4" i="2"/>
  <c r="O8" i="2"/>
  <c r="L8" i="2"/>
  <c r="B11" i="1" l="1"/>
  <c r="C12" i="2"/>
  <c r="C4" i="2"/>
  <c r="E8" i="2" s="1"/>
  <c r="B15" i="1"/>
  <c r="B9" i="1"/>
  <c r="B7" i="1"/>
</calcChain>
</file>

<file path=xl/sharedStrings.xml><?xml version="1.0" encoding="utf-8"?>
<sst xmlns="http://schemas.openxmlformats.org/spreadsheetml/2006/main" count="157" uniqueCount="137">
  <si>
    <t>DESNIVEL +</t>
  </si>
  <si>
    <t>DESNIVEL -</t>
  </si>
  <si>
    <t>DISTANCIA</t>
  </si>
  <si>
    <t>Distancia en kms.</t>
  </si>
  <si>
    <t>Desnivel de descenso en  mtrs.</t>
  </si>
  <si>
    <t>Cota máxima del recorrido</t>
  </si>
  <si>
    <t>Cota mínima del recorrido</t>
  </si>
  <si>
    <t>Jornadas, máximo a emplear</t>
  </si>
  <si>
    <t>PUNTOS DE PASO OBLIGATORIOS:</t>
  </si>
  <si>
    <t>Coll de Pal</t>
  </si>
  <si>
    <t>Bagà</t>
  </si>
  <si>
    <t>1.812 m</t>
  </si>
  <si>
    <t>2.107 m</t>
  </si>
  <si>
    <t>Gósol</t>
  </si>
  <si>
    <t>2.472 m</t>
  </si>
  <si>
    <t>1.916 m</t>
  </si>
  <si>
    <t>Bagá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</si>
  <si>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</si>
  <si>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</si>
  <si>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</si>
  <si>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</si>
  <si>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</si>
  <si>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</si>
  <si>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</si>
  <si>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</si>
  <si>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</si>
  <si>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ALTITUD MAXIMA</t>
  </si>
  <si>
    <t>PUNTO INICIO</t>
  </si>
  <si>
    <t>PUNTO FINAL</t>
  </si>
  <si>
    <t>Fórnols</t>
  </si>
  <si>
    <t>1.830 m</t>
  </si>
  <si>
    <t>1.818 m</t>
  </si>
  <si>
    <t xml:space="preserve"> </t>
  </si>
  <si>
    <t>La Seu d'Urgell</t>
  </si>
  <si>
    <t>1.980 m</t>
  </si>
  <si>
    <t>1.442 m</t>
  </si>
  <si>
    <t>Ansovell</t>
  </si>
  <si>
    <t>1.683 m</t>
  </si>
  <si>
    <t>1.472 m</t>
  </si>
  <si>
    <t>0,000km     0:00h     La Seu d’Urgell. Enllaç GR 7 i PR C-61.</t>
  </si>
  <si>
    <t>4,920km     1:12h     Alàs.</t>
  </si>
  <si>
    <t>6,760km     1:35h     Ermita de les Peces.</t>
  </si>
  <si>
    <t>11,210km   2:47h     Vilanova de Banat.</t>
  </si>
  <si>
    <t>15,590km   3:43h     La Molina de Lletó.</t>
  </si>
  <si>
    <t>17,510km   4:27h     Torrent de la Vena.</t>
  </si>
  <si>
    <t>18,760km   4:47h     Santuari del Boscal.</t>
  </si>
  <si>
    <t>19,790km   5:10h     Ansovell.</t>
  </si>
  <si>
    <t>0,000km     0:00h     Bagà. Oficina d’informació del Parc Natural del Cadí Moixeró. Enllaç GR 107.</t>
  </si>
  <si>
    <t>0,000km     0:00h     Gósol. Enlaç GR 107, GR 150-1 i PR C-123.</t>
  </si>
  <si>
    <t>0,000km     0:00h     Fórnols del Cadí. Enllaç GR 7.</t>
  </si>
  <si>
    <t>4,500km     1:08h     Can Cerdanyola. Enllaç PR C-125.</t>
  </si>
  <si>
    <t>1,860km     0:35h     Ermita de Santa Margarida.</t>
  </si>
  <si>
    <t>2,850km     0:49h     Coll de Bancs.</t>
  </si>
  <si>
    <t>4,700km     1:11h     Enllaç PR C-125.</t>
  </si>
  <si>
    <t>3,680km     1:24h     Coll de Mola.</t>
  </si>
  <si>
    <t>4,800km     1:25h     Riu Bona.</t>
  </si>
  <si>
    <t>10,300km   2:40h     Coll de la Bena.</t>
  </si>
  <si>
    <t>7,520km     2:29h     Àrea de lleure dels Planells de Sastro.</t>
  </si>
  <si>
    <t>7,960km     2:19h     Coll de Creus.</t>
  </si>
  <si>
    <t>12,370km   3:28h     Coll de la Bauma.</t>
  </si>
  <si>
    <t>10,870km   3:15h     Tuixent</t>
  </si>
  <si>
    <t>13,680km   3:53h     Turó de Porredon.</t>
  </si>
  <si>
    <t>17,170km   4:41h     Coll del Torn.</t>
  </si>
  <si>
    <t>12,130km   3:19h     Enllaç GR 7.</t>
  </si>
  <si>
    <t>14,750km   4:09h     Enllaç PR C-61.</t>
  </si>
  <si>
    <t>18,720km   4:58h     Coll de les Bassotes. Enllaç PR C-124.</t>
  </si>
  <si>
    <t>17,260km   4:56h     Molí de Fórnols.</t>
  </si>
  <si>
    <t>16,800km   4:42h     Torrent de Casanoves.</t>
  </si>
  <si>
    <t>19,520km   5:05h     El Collell. Enllaç PR C-124.</t>
  </si>
  <si>
    <t>17,930km   5:11h     Fórnols del Cadí. Continuïtat</t>
  </si>
  <si>
    <t>17,430km   4:51h     Masies d’Estaon.</t>
  </si>
  <si>
    <t>21,890km   5:43h     Torrent de la Coma dels Caners. Enllaç PR C-123.</t>
  </si>
  <si>
    <t>18,220km   5:05h     La Seu d’Urgell. Enllaç GR 7 i PR C-61.</t>
  </si>
  <si>
    <t>23,730km   6:15h    Gósol. Enllaç GR 150-1, GR 107 i PR C-123.</t>
  </si>
  <si>
    <t>Estana</t>
  </si>
  <si>
    <t>836 m</t>
  </si>
  <si>
    <t>1.509 m</t>
  </si>
  <si>
    <t>1.599 m</t>
  </si>
  <si>
    <t>0,000km     0:00h     Ansovell.</t>
  </si>
  <si>
    <t>2,430km     0:40h     Riu Cadí.</t>
  </si>
  <si>
    <t>3,540km     1:10h     Cava.</t>
  </si>
  <si>
    <t>4,460km     1:35h     Can Pubill.</t>
  </si>
  <si>
    <t>5,870km     2:05h     Coll d’Oruga.</t>
  </si>
  <si>
    <t>7,620km     2:30h     Querforadat.</t>
  </si>
  <si>
    <t>9,540km     3:00h     El Collell</t>
  </si>
  <si>
    <t>11,630km   3:35h     Coll de Pallers. Enllaç PR C-121.</t>
  </si>
  <si>
    <t>12,010km   3:45h     Estana. Enllaç PR C-121.</t>
  </si>
  <si>
    <t>Bellver de Cerdanya</t>
  </si>
  <si>
    <t>1.809 m</t>
  </si>
  <si>
    <t>1.507 m</t>
  </si>
  <si>
    <t>0,000km     0:00h     Estana. Enllaç PR C-121.</t>
  </si>
  <si>
    <t>2,790km     0:37h     Torrent de les Bordes.</t>
  </si>
  <si>
    <t>3,900km     0:55h     Santuari de Bastanist.</t>
  </si>
  <si>
    <t>4,610km     1:05h     Can Valls.</t>
  </si>
  <si>
    <t>9,900km     2:30h     Montellà.</t>
  </si>
  <si>
    <t>12,760km   3:13h     Torrent de la Ridolaina.</t>
  </si>
  <si>
    <t>14,360km   3:35h     Santa Eugènia.</t>
  </si>
  <si>
    <t>15,260km   3:50h     Olià. Enllaç PR C-124.</t>
  </si>
  <si>
    <t>17,160km   4:25h     Pi de Cerdanya.</t>
  </si>
  <si>
    <t>19,160km   5:05h     Bellver de Cerdanya.</t>
  </si>
  <si>
    <t>Alp</t>
  </si>
  <si>
    <t>832 m</t>
  </si>
  <si>
    <t>1.339 m</t>
  </si>
  <si>
    <t>0,000km     0:00h     Bellver de Cerdanya.</t>
  </si>
  <si>
    <t>0,250km     0:04h     Carretera Bellver – Talló. Enllaç GR 107.</t>
  </si>
  <si>
    <t>1,780km     0:30h     Sant Serni.</t>
  </si>
  <si>
    <t>3,805km     1:02h     Torre de Cadell.</t>
  </si>
  <si>
    <t>5,350km     1:12h     Beders.</t>
  </si>
  <si>
    <t>5,765km     1:34h     Enllaç GR 107.</t>
  </si>
  <si>
    <t>6,915km     1:51h     Riu de Cerdanya.</t>
  </si>
  <si>
    <t>8,700km     2:21h     Sant Grau.</t>
  </si>
  <si>
    <t>10,610km   2:51h     Urús. Enllaç PR C-126.</t>
  </si>
  <si>
    <t>12,730km   3:22h     Das.</t>
  </si>
  <si>
    <t>14,190km   3:47h     Carretera d’Alp a Prats. Enllaç GR 4.</t>
  </si>
  <si>
    <t>14,640km   3:55h     Alp.</t>
  </si>
  <si>
    <t>1.261 m</t>
  </si>
  <si>
    <t>0,000km     0:00h     Alp.</t>
  </si>
  <si>
    <t>2,420km     0:45h     Coll de Roca Castellana.</t>
  </si>
  <si>
    <t>4,100km     1:20h     Plans de Manric.</t>
  </si>
  <si>
    <t>5,495km     1:45h     Carretera Gi-400 d’Alp a Collada de Toses.</t>
  </si>
  <si>
    <t>9,785km     3:15h     Coll de la Mola.</t>
  </si>
  <si>
    <t>11,395km   3:55h     Font Gran.</t>
  </si>
  <si>
    <t>14,810km   4:50h     Coll de Pal. Enllaç GR 150-</t>
  </si>
  <si>
    <t>0,000km     0:00h     Coll de Pal. Enllaç GR 150.1.</t>
  </si>
  <si>
    <t>1,035km     0:16h     Enllaç GR 4 i GR 4.2.</t>
  </si>
  <si>
    <t>2,635km     0:41h     Refugi de la Diutació de Barcelona.</t>
  </si>
  <si>
    <t>6,435km     1:42h     Refugi del Rebost. Enllaç PR C-126.</t>
  </si>
  <si>
    <t>8,445km     2:23h     Enllaç PR C-158.</t>
  </si>
  <si>
    <t>9,230km     2:41h     Paller de Dalt. Enllaç PR C-158.</t>
  </si>
  <si>
    <t>12,080km   3:21h     Santuari del Paller.</t>
  </si>
  <si>
    <t>12,380km   3:53h     Enllaç GR 4.2.</t>
  </si>
  <si>
    <t>13,020km   4:00h     Bagà. Oficina d’Informació del Parc Natural del Cadí Moixeró.</t>
  </si>
  <si>
    <t>DESNIVEL ACUMULADO</t>
  </si>
  <si>
    <t>RETO GR150 SERRA DEL CADÍ MOIXERÓ</t>
  </si>
  <si>
    <t>671 m</t>
  </si>
  <si>
    <t>Desnivel acumulado (mts).</t>
  </si>
  <si>
    <t>Desnivel acumulado en mtrs.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</si>
</sst>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2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/>
    <xf numFmtId="0" fontId="0" fillId="3" borderId="0" xfId="0" applyFill="1"/>
    <xf numFmtId="0" fontId="0" fillId="0" borderId="0" xfId="0" applyFont="1"/>
    <xf numFmtId="0" fontId="0" fillId="3" borderId="0" xfId="0" applyFont="1" applyFill="1"/>
    <xf numFmtId="2" fontId="0" fillId="0" borderId="0" xfId="0" applyNumberFormat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left"/>
    </xf>
    <xf numFmtId="0" fontId="0" fillId="2" borderId="0" xfId="0" applyFill="1" applyBorder="1" applyAlignment="1">
      <alignment horizontal="right"/>
    </xf>
    <xf numFmtId="43" fontId="0" fillId="2" borderId="0" xfId="1" applyFont="1" applyFill="1" applyBorder="1" applyAlignment="1">
      <alignment horizontal="left"/>
    </xf>
    <xf numFmtId="0" fontId="0" fillId="4" borderId="0" xfId="0" applyFill="1" applyBorder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0" xfId="0" applyFont="1" applyBorder="1"/>
    <xf numFmtId="3" fontId="2" fillId="0" borderId="2" xfId="0" applyNumberFormat="1" applyFont="1" applyBorder="1"/>
    <xf numFmtId="0" fontId="2" fillId="0" borderId="4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ONA%20CDC\03%20SENDEROS%20GR\RETO%20GR10%20SIERRA%20DEL%20GUADARRAMA\RETO%20GR10%20TRAMO%20SIERRA%20DEL%20GUADAR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TAPAS"/>
      <sheetName val="EL RETO EN CIFR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34.85546875" style="11" customWidth="1"/>
    <col min="2" max="2" width="14" style="11" customWidth="1"/>
    <col min="3" max="4" width="1.42578125" customWidth="1"/>
    <col min="5" max="5" width="22" customWidth="1"/>
    <col min="6" max="6" width="1.42578125" customWidth="1"/>
    <col min="7" max="7" width="19.42578125" customWidth="1"/>
    <col min="8" max="8" width="1.42578125" customWidth="1"/>
    <col min="9" max="9" width="19.42578125" customWidth="1"/>
    <col min="10" max="10" width="1.42578125" customWidth="1"/>
    <col min="11" max="11" width="19.42578125" customWidth="1"/>
    <col min="12" max="12" width="1.42578125" customWidth="1"/>
    <col min="13" max="13" width="19.42578125" customWidth="1"/>
    <col min="14" max="14" width="1.42578125" customWidth="1"/>
    <col min="15" max="15" width="19.42578125" customWidth="1"/>
    <col min="16" max="16" width="1.42578125" customWidth="1"/>
    <col min="17" max="17" width="16.7109375" style="6" customWidth="1"/>
    <col min="18" max="18" width="1.42578125" customWidth="1"/>
    <col min="19" max="19" width="20.42578125" style="6" customWidth="1"/>
    <col min="20" max="20" width="1.42578125" customWidth="1"/>
    <col min="21" max="21" width="19.42578125" customWidth="1"/>
  </cols>
  <sheetData>
    <row r="1" spans="1:21" x14ac:dyDescent="0.25">
      <c r="A1" s="23" t="s">
        <v>133</v>
      </c>
    </row>
    <row r="2" spans="1:21" x14ac:dyDescent="0.25">
      <c r="C2" s="12"/>
      <c r="E2" t="s">
        <v>17</v>
      </c>
      <c r="F2" s="12"/>
      <c r="G2" t="s">
        <v>18</v>
      </c>
      <c r="H2" s="12"/>
      <c r="I2" t="s">
        <v>19</v>
      </c>
      <c r="J2" s="12"/>
      <c r="K2" t="s">
        <v>20</v>
      </c>
      <c r="L2" s="12"/>
      <c r="M2" t="s">
        <v>21</v>
      </c>
      <c r="N2" s="12"/>
      <c r="O2" t="s">
        <v>22</v>
      </c>
      <c r="P2" s="12"/>
      <c r="Q2" s="6" t="s">
        <v>23</v>
      </c>
      <c r="R2" s="12"/>
      <c r="S2" s="6" t="s">
        <v>24</v>
      </c>
      <c r="T2" s="12"/>
      <c r="U2" t="s">
        <v>25</v>
      </c>
    </row>
    <row r="3" spans="1:21" x14ac:dyDescent="0.25">
      <c r="A3" s="11" t="s">
        <v>27</v>
      </c>
      <c r="C3" s="12"/>
      <c r="E3" s="8" t="s">
        <v>16</v>
      </c>
      <c r="F3" s="12"/>
      <c r="G3" s="8" t="s">
        <v>13</v>
      </c>
      <c r="H3" s="12"/>
      <c r="I3" s="8" t="s">
        <v>29</v>
      </c>
      <c r="J3" s="12"/>
      <c r="K3" s="8" t="s">
        <v>33</v>
      </c>
      <c r="L3" s="12"/>
      <c r="M3" s="8" t="s">
        <v>36</v>
      </c>
      <c r="N3" s="12"/>
      <c r="O3" s="8" t="s">
        <v>74</v>
      </c>
      <c r="P3" s="12"/>
      <c r="Q3" s="6" t="s">
        <v>87</v>
      </c>
      <c r="R3" s="12"/>
      <c r="S3" s="6" t="s">
        <v>100</v>
      </c>
      <c r="T3" s="12"/>
      <c r="U3" s="2" t="s">
        <v>9</v>
      </c>
    </row>
    <row r="4" spans="1:21" x14ac:dyDescent="0.25">
      <c r="C4" s="12"/>
      <c r="E4" s="8"/>
      <c r="F4" s="12"/>
      <c r="G4" s="8"/>
      <c r="H4" s="12"/>
      <c r="I4" s="8"/>
      <c r="J4" s="12"/>
      <c r="K4" s="8"/>
      <c r="L4" s="12"/>
      <c r="M4" s="8"/>
      <c r="N4" s="12"/>
      <c r="O4" s="8"/>
      <c r="P4" s="12"/>
      <c r="R4" s="12"/>
      <c r="T4" s="12"/>
      <c r="U4" s="2"/>
    </row>
    <row r="5" spans="1:21" x14ac:dyDescent="0.25">
      <c r="A5" s="11" t="s">
        <v>28</v>
      </c>
      <c r="C5" s="12"/>
      <c r="E5" s="8" t="s">
        <v>13</v>
      </c>
      <c r="F5" s="12"/>
      <c r="G5" s="8" t="s">
        <v>29</v>
      </c>
      <c r="H5" s="12"/>
      <c r="I5" s="8" t="s">
        <v>33</v>
      </c>
      <c r="J5" s="12"/>
      <c r="K5" s="8" t="s">
        <v>36</v>
      </c>
      <c r="L5" s="12"/>
      <c r="M5" s="8" t="s">
        <v>74</v>
      </c>
      <c r="N5" s="12"/>
      <c r="O5" s="8" t="s">
        <v>87</v>
      </c>
      <c r="P5" s="12"/>
      <c r="Q5" s="6" t="s">
        <v>100</v>
      </c>
      <c r="R5" s="12"/>
      <c r="S5" s="6" t="s">
        <v>9</v>
      </c>
      <c r="T5" s="12"/>
      <c r="U5" s="2" t="s">
        <v>10</v>
      </c>
    </row>
    <row r="6" spans="1:21" x14ac:dyDescent="0.25">
      <c r="C6" s="12"/>
      <c r="F6" s="12"/>
      <c r="H6" s="12"/>
      <c r="J6" s="12"/>
      <c r="K6" s="6"/>
      <c r="L6" s="12"/>
      <c r="M6" s="6"/>
      <c r="N6" s="12"/>
      <c r="O6" s="6"/>
      <c r="P6" s="12"/>
      <c r="R6" s="12"/>
      <c r="T6" s="12"/>
      <c r="U6" s="9"/>
    </row>
    <row r="7" spans="1:21" s="3" customFormat="1" x14ac:dyDescent="0.25">
      <c r="A7" s="16" t="s">
        <v>2</v>
      </c>
      <c r="B7" s="22">
        <f>SUM(E7:U7)</f>
        <v>151.31</v>
      </c>
      <c r="C7" s="17"/>
      <c r="E7" s="15">
        <v>23.73</v>
      </c>
      <c r="F7" s="17"/>
      <c r="G7" s="8">
        <v>17.93</v>
      </c>
      <c r="H7" s="17"/>
      <c r="I7" s="8">
        <v>18.22</v>
      </c>
      <c r="J7" s="17"/>
      <c r="K7" s="8">
        <v>19.79</v>
      </c>
      <c r="L7" s="17"/>
      <c r="M7" s="8">
        <v>12.01</v>
      </c>
      <c r="N7" s="17"/>
      <c r="O7" s="8">
        <v>19.16</v>
      </c>
      <c r="P7" s="17"/>
      <c r="Q7" s="18">
        <v>14.64</v>
      </c>
      <c r="R7" s="17"/>
      <c r="S7" s="18">
        <v>12.81</v>
      </c>
      <c r="T7" s="17"/>
      <c r="U7" s="7">
        <v>13.02</v>
      </c>
    </row>
    <row r="8" spans="1:21" s="6" customFormat="1" x14ac:dyDescent="0.25">
      <c r="A8" s="11"/>
      <c r="B8" s="11"/>
      <c r="C8" s="12"/>
      <c r="F8" s="12"/>
      <c r="G8"/>
      <c r="H8" s="12"/>
      <c r="I8"/>
      <c r="J8" s="12"/>
      <c r="L8" s="12"/>
      <c r="N8" s="12"/>
      <c r="P8" s="12"/>
      <c r="R8" s="12"/>
      <c r="T8" s="12"/>
      <c r="U8" s="10"/>
    </row>
    <row r="9" spans="1:21" s="3" customFormat="1" x14ac:dyDescent="0.25">
      <c r="A9" s="16" t="s">
        <v>0</v>
      </c>
      <c r="B9" s="22">
        <f>SUM(E9:U9)</f>
        <v>6759</v>
      </c>
      <c r="C9" s="17"/>
      <c r="E9" s="19">
        <v>1551</v>
      </c>
      <c r="F9" s="17"/>
      <c r="G9" s="7">
        <v>845</v>
      </c>
      <c r="H9" s="17"/>
      <c r="I9" s="7">
        <v>684</v>
      </c>
      <c r="J9" s="17"/>
      <c r="K9" s="19">
        <v>1176</v>
      </c>
      <c r="L9" s="17"/>
      <c r="M9" s="7" t="s">
        <v>75</v>
      </c>
      <c r="N9" s="17"/>
      <c r="O9" s="7">
        <v>675</v>
      </c>
      <c r="P9" s="17"/>
      <c r="Q9" s="18">
        <v>470</v>
      </c>
      <c r="R9" s="17"/>
      <c r="S9" s="20">
        <v>1106</v>
      </c>
      <c r="T9" s="17"/>
      <c r="U9" s="7">
        <v>252</v>
      </c>
    </row>
    <row r="10" spans="1:21" s="6" customFormat="1" ht="17.25" customHeight="1" x14ac:dyDescent="0.25">
      <c r="A10" s="11"/>
      <c r="B10" s="11"/>
      <c r="C10" s="12"/>
      <c r="F10" s="12"/>
      <c r="G10"/>
      <c r="H10" s="12"/>
      <c r="I10"/>
      <c r="J10" s="12"/>
      <c r="K10"/>
      <c r="L10" s="12"/>
      <c r="M10"/>
      <c r="N10" s="12"/>
      <c r="O10"/>
      <c r="P10" s="12"/>
      <c r="R10" s="12"/>
      <c r="T10" s="12"/>
      <c r="U10" s="10"/>
    </row>
    <row r="11" spans="1:21" s="3" customFormat="1" x14ac:dyDescent="0.25">
      <c r="A11" s="16" t="s">
        <v>1</v>
      </c>
      <c r="B11" s="22">
        <f>+B9-37</f>
        <v>6722</v>
      </c>
      <c r="C11" s="17"/>
      <c r="E11" s="7">
        <v>922</v>
      </c>
      <c r="F11" s="17"/>
      <c r="G11" s="7">
        <v>986</v>
      </c>
      <c r="H11" s="17"/>
      <c r="I11" s="19">
        <v>1296</v>
      </c>
      <c r="J11" s="17"/>
      <c r="K11" s="7">
        <v>507</v>
      </c>
      <c r="L11" s="17"/>
      <c r="M11" s="7">
        <v>673</v>
      </c>
      <c r="N11" s="17"/>
      <c r="O11" s="19">
        <v>1134</v>
      </c>
      <c r="P11" s="17"/>
      <c r="Q11" s="18">
        <v>362</v>
      </c>
      <c r="R11" s="17"/>
      <c r="S11" s="18">
        <v>155</v>
      </c>
      <c r="T11" s="17"/>
      <c r="U11" s="19">
        <v>1560</v>
      </c>
    </row>
    <row r="12" spans="1:21" x14ac:dyDescent="0.25">
      <c r="C12" s="12"/>
      <c r="F12" s="12"/>
      <c r="H12" s="12"/>
      <c r="J12" s="12"/>
      <c r="L12" s="12"/>
      <c r="N12" s="12"/>
      <c r="P12" s="12"/>
      <c r="R12" s="12"/>
      <c r="T12" s="12"/>
      <c r="U12" s="9"/>
    </row>
    <row r="13" spans="1:21" x14ac:dyDescent="0.25">
      <c r="A13" s="11" t="s">
        <v>132</v>
      </c>
      <c r="C13" s="12"/>
      <c r="E13" s="8" t="s">
        <v>14</v>
      </c>
      <c r="F13" s="12"/>
      <c r="G13" s="8" t="s">
        <v>30</v>
      </c>
      <c r="H13" s="12"/>
      <c r="I13" s="8" t="s">
        <v>34</v>
      </c>
      <c r="J13" s="12"/>
      <c r="K13" s="8" t="s">
        <v>37</v>
      </c>
      <c r="L13" s="12"/>
      <c r="M13" s="8" t="s">
        <v>76</v>
      </c>
      <c r="N13" s="12"/>
      <c r="O13" s="8" t="s">
        <v>88</v>
      </c>
      <c r="P13" s="12"/>
      <c r="Q13" s="6" t="s">
        <v>101</v>
      </c>
      <c r="R13" s="12"/>
      <c r="S13" s="6" t="s">
        <v>115</v>
      </c>
      <c r="T13" s="12"/>
      <c r="U13" s="2" t="s">
        <v>11</v>
      </c>
    </row>
    <row r="14" spans="1:21" x14ac:dyDescent="0.25">
      <c r="C14" s="12"/>
      <c r="F14" s="12"/>
      <c r="H14" s="12"/>
      <c r="J14" s="12"/>
      <c r="L14" s="12"/>
      <c r="N14" s="12"/>
      <c r="P14" s="12"/>
      <c r="R14" s="12"/>
      <c r="T14" s="12"/>
      <c r="U14" s="9"/>
    </row>
    <row r="15" spans="1:21" x14ac:dyDescent="0.25">
      <c r="A15" s="11" t="s">
        <v>26</v>
      </c>
      <c r="B15" s="21" t="str">
        <f>+S15</f>
        <v>2.107 m</v>
      </c>
      <c r="C15" s="12"/>
      <c r="E15" s="8" t="s">
        <v>15</v>
      </c>
      <c r="F15" s="12"/>
      <c r="G15" s="8" t="s">
        <v>31</v>
      </c>
      <c r="H15" s="12"/>
      <c r="I15" s="8" t="s">
        <v>35</v>
      </c>
      <c r="J15" s="12"/>
      <c r="K15" t="s">
        <v>38</v>
      </c>
      <c r="L15" s="12"/>
      <c r="M15" t="s">
        <v>77</v>
      </c>
      <c r="N15" s="12"/>
      <c r="O15" t="s">
        <v>89</v>
      </c>
      <c r="P15" s="12"/>
      <c r="Q15" s="6" t="s">
        <v>102</v>
      </c>
      <c r="R15" s="12"/>
      <c r="S15" s="6" t="s">
        <v>12</v>
      </c>
      <c r="T15" s="12"/>
      <c r="U15" s="2" t="s">
        <v>12</v>
      </c>
    </row>
    <row r="16" spans="1:21" x14ac:dyDescent="0.25">
      <c r="C16" s="12"/>
      <c r="F16" s="12"/>
      <c r="H16" s="12"/>
      <c r="J16" s="12"/>
      <c r="L16" s="12"/>
      <c r="N16" s="12"/>
      <c r="P16" s="12"/>
      <c r="R16" s="12"/>
      <c r="T16" s="12"/>
    </row>
    <row r="17" spans="1:21" x14ac:dyDescent="0.25">
      <c r="C17" s="12"/>
      <c r="F17" s="12"/>
      <c r="H17" s="12"/>
      <c r="J17" s="12"/>
      <c r="L17" s="12"/>
      <c r="M17" s="13"/>
      <c r="N17" s="12"/>
      <c r="P17" s="12"/>
      <c r="R17" s="12"/>
      <c r="T17" s="12"/>
    </row>
    <row r="18" spans="1:21" x14ac:dyDescent="0.25">
      <c r="C18" s="12"/>
      <c r="F18" s="12"/>
      <c r="H18" s="12"/>
      <c r="J18" s="12"/>
      <c r="L18" s="12"/>
      <c r="M18" s="13"/>
      <c r="N18" s="12"/>
      <c r="P18" s="12"/>
      <c r="R18" s="12"/>
      <c r="T18" s="12"/>
    </row>
    <row r="19" spans="1:21" x14ac:dyDescent="0.25">
      <c r="A19" s="11" t="s">
        <v>8</v>
      </c>
      <c r="C19" s="12"/>
      <c r="E19" s="13" t="s">
        <v>47</v>
      </c>
      <c r="F19" s="14"/>
      <c r="G19" s="13" t="s">
        <v>48</v>
      </c>
      <c r="H19" s="14"/>
      <c r="I19" s="13" t="s">
        <v>49</v>
      </c>
      <c r="J19" s="14"/>
      <c r="K19" s="13" t="s">
        <v>39</v>
      </c>
      <c r="L19" s="14"/>
      <c r="M19" s="13" t="s">
        <v>78</v>
      </c>
      <c r="N19" s="12"/>
      <c r="O19" t="s">
        <v>90</v>
      </c>
      <c r="P19" s="12"/>
      <c r="Q19" s="6" t="s">
        <v>103</v>
      </c>
      <c r="R19" s="12"/>
      <c r="S19" s="6" t="s">
        <v>116</v>
      </c>
      <c r="T19" s="12"/>
      <c r="U19" t="s">
        <v>123</v>
      </c>
    </row>
    <row r="20" spans="1:21" x14ac:dyDescent="0.25">
      <c r="C20" s="12"/>
      <c r="E20" s="13" t="s">
        <v>50</v>
      </c>
      <c r="F20" s="14"/>
      <c r="G20" s="13" t="s">
        <v>51</v>
      </c>
      <c r="H20" s="14"/>
      <c r="I20" s="13" t="s">
        <v>52</v>
      </c>
      <c r="J20" s="14"/>
      <c r="K20" s="13" t="s">
        <v>40</v>
      </c>
      <c r="L20" s="14"/>
      <c r="M20" s="13" t="s">
        <v>79</v>
      </c>
      <c r="N20" s="12"/>
      <c r="O20" t="s">
        <v>91</v>
      </c>
      <c r="P20" s="12"/>
      <c r="Q20" s="6" t="s">
        <v>104</v>
      </c>
      <c r="R20" s="12"/>
      <c r="S20" s="6" t="s">
        <v>117</v>
      </c>
      <c r="T20" s="12"/>
      <c r="U20" t="s">
        <v>124</v>
      </c>
    </row>
    <row r="21" spans="1:21" x14ac:dyDescent="0.25">
      <c r="C21" s="12"/>
      <c r="E21" s="13" t="s">
        <v>53</v>
      </c>
      <c r="F21" s="14"/>
      <c r="G21" s="13" t="s">
        <v>54</v>
      </c>
      <c r="H21" s="14"/>
      <c r="I21" s="13" t="s">
        <v>55</v>
      </c>
      <c r="J21" s="14"/>
      <c r="K21" s="13" t="s">
        <v>41</v>
      </c>
      <c r="L21" s="14"/>
      <c r="M21" s="13" t="s">
        <v>80</v>
      </c>
      <c r="N21" s="12"/>
      <c r="O21" t="s">
        <v>92</v>
      </c>
      <c r="P21" s="12"/>
      <c r="Q21" s="6" t="s">
        <v>105</v>
      </c>
      <c r="R21" s="12"/>
      <c r="S21" s="6" t="s">
        <v>118</v>
      </c>
      <c r="T21" s="12"/>
      <c r="U21" t="s">
        <v>125</v>
      </c>
    </row>
    <row r="22" spans="1:21" x14ac:dyDescent="0.25">
      <c r="C22" s="12"/>
      <c r="E22" s="13" t="s">
        <v>56</v>
      </c>
      <c r="F22" s="14"/>
      <c r="G22" s="13" t="s">
        <v>57</v>
      </c>
      <c r="H22" s="14"/>
      <c r="I22" s="13" t="s">
        <v>58</v>
      </c>
      <c r="J22" s="14"/>
      <c r="K22" s="13" t="s">
        <v>42</v>
      </c>
      <c r="L22" s="14"/>
      <c r="M22" s="13" t="s">
        <v>81</v>
      </c>
      <c r="N22" s="12"/>
      <c r="O22" t="s">
        <v>93</v>
      </c>
      <c r="P22" s="12"/>
      <c r="Q22" s="6" t="s">
        <v>106</v>
      </c>
      <c r="R22" s="12"/>
      <c r="S22" s="6" t="s">
        <v>119</v>
      </c>
      <c r="T22" s="12"/>
      <c r="U22" t="s">
        <v>126</v>
      </c>
    </row>
    <row r="23" spans="1:21" x14ac:dyDescent="0.25">
      <c r="C23" s="12"/>
      <c r="E23" s="13" t="s">
        <v>59</v>
      </c>
      <c r="F23" s="14"/>
      <c r="G23" s="13" t="s">
        <v>60</v>
      </c>
      <c r="H23" s="14"/>
      <c r="I23" s="13" t="s">
        <v>61</v>
      </c>
      <c r="J23" s="14"/>
      <c r="K23" s="13" t="s">
        <v>43</v>
      </c>
      <c r="L23" s="14"/>
      <c r="M23" s="13" t="s">
        <v>82</v>
      </c>
      <c r="N23" s="12"/>
      <c r="O23" t="s">
        <v>94</v>
      </c>
      <c r="P23" s="12"/>
      <c r="Q23" s="6" t="s">
        <v>107</v>
      </c>
      <c r="R23" s="12"/>
      <c r="S23" s="6" t="s">
        <v>120</v>
      </c>
      <c r="T23" s="12"/>
      <c r="U23" t="s">
        <v>127</v>
      </c>
    </row>
    <row r="24" spans="1:21" x14ac:dyDescent="0.25">
      <c r="C24" s="12"/>
      <c r="E24" s="13" t="s">
        <v>62</v>
      </c>
      <c r="F24" s="14"/>
      <c r="G24" s="13" t="s">
        <v>63</v>
      </c>
      <c r="H24" s="14"/>
      <c r="I24" s="13" t="s">
        <v>64</v>
      </c>
      <c r="J24" s="14"/>
      <c r="K24" s="13" t="s">
        <v>44</v>
      </c>
      <c r="L24" s="14"/>
      <c r="M24" s="13" t="s">
        <v>83</v>
      </c>
      <c r="N24" s="12"/>
      <c r="O24" t="s">
        <v>95</v>
      </c>
      <c r="P24" s="12"/>
      <c r="Q24" s="6" t="s">
        <v>108</v>
      </c>
      <c r="R24" s="12"/>
      <c r="S24" s="6" t="s">
        <v>121</v>
      </c>
      <c r="T24" s="12"/>
      <c r="U24" t="s">
        <v>128</v>
      </c>
    </row>
    <row r="25" spans="1:21" x14ac:dyDescent="0.25">
      <c r="C25" s="12"/>
      <c r="E25" s="13" t="s">
        <v>65</v>
      </c>
      <c r="F25" s="14"/>
      <c r="G25" s="13" t="s">
        <v>66</v>
      </c>
      <c r="H25" s="14"/>
      <c r="I25" s="13" t="s">
        <v>67</v>
      </c>
      <c r="J25" s="14"/>
      <c r="K25" s="13" t="s">
        <v>45</v>
      </c>
      <c r="L25" s="14"/>
      <c r="M25" s="13" t="s">
        <v>84</v>
      </c>
      <c r="N25" s="12"/>
      <c r="O25" t="s">
        <v>96</v>
      </c>
      <c r="P25" s="12"/>
      <c r="Q25" s="6" t="s">
        <v>109</v>
      </c>
      <c r="R25" s="12"/>
      <c r="S25" s="6" t="s">
        <v>122</v>
      </c>
      <c r="T25" s="12"/>
      <c r="U25" t="s">
        <v>129</v>
      </c>
    </row>
    <row r="26" spans="1:21" x14ac:dyDescent="0.25">
      <c r="C26" s="12"/>
      <c r="E26" s="13" t="s">
        <v>68</v>
      </c>
      <c r="F26" s="14"/>
      <c r="G26" s="13" t="s">
        <v>69</v>
      </c>
      <c r="H26" s="14"/>
      <c r="I26" s="13" t="s">
        <v>70</v>
      </c>
      <c r="J26" s="14"/>
      <c r="K26" s="13" t="s">
        <v>46</v>
      </c>
      <c r="L26" s="14"/>
      <c r="M26" s="13" t="s">
        <v>85</v>
      </c>
      <c r="N26" s="12"/>
      <c r="O26" t="s">
        <v>97</v>
      </c>
      <c r="P26" s="12"/>
      <c r="Q26" s="6" t="s">
        <v>110</v>
      </c>
      <c r="R26" s="12"/>
      <c r="S26" s="6" t="s">
        <v>32</v>
      </c>
      <c r="T26" s="12"/>
      <c r="U26" t="s">
        <v>130</v>
      </c>
    </row>
    <row r="27" spans="1:21" x14ac:dyDescent="0.25">
      <c r="C27" s="12"/>
      <c r="E27" s="13" t="s">
        <v>71</v>
      </c>
      <c r="F27" s="14"/>
      <c r="G27" s="13" t="s">
        <v>32</v>
      </c>
      <c r="H27" s="14"/>
      <c r="I27" s="13" t="s">
        <v>72</v>
      </c>
      <c r="J27" s="14"/>
      <c r="K27" s="13" t="s">
        <v>32</v>
      </c>
      <c r="L27" s="14"/>
      <c r="M27" s="13" t="s">
        <v>86</v>
      </c>
      <c r="N27" s="12"/>
      <c r="O27" t="s">
        <v>98</v>
      </c>
      <c r="P27" s="12"/>
      <c r="Q27" s="6" t="s">
        <v>111</v>
      </c>
      <c r="R27" s="12"/>
      <c r="S27" s="6" t="s">
        <v>32</v>
      </c>
      <c r="T27" s="12"/>
      <c r="U27" t="s">
        <v>131</v>
      </c>
    </row>
    <row r="28" spans="1:21" x14ac:dyDescent="0.25">
      <c r="C28" s="12"/>
      <c r="E28" s="13" t="s">
        <v>73</v>
      </c>
      <c r="F28" s="14"/>
      <c r="G28" s="13" t="s">
        <v>32</v>
      </c>
      <c r="H28" s="14"/>
      <c r="I28" s="13"/>
      <c r="J28" s="14"/>
      <c r="K28" s="13"/>
      <c r="L28" s="14"/>
      <c r="M28" s="13"/>
      <c r="N28" s="12"/>
      <c r="O28" t="s">
        <v>99</v>
      </c>
      <c r="P28" s="12"/>
      <c r="Q28" s="6" t="s">
        <v>112</v>
      </c>
      <c r="R28" s="12"/>
      <c r="S28" s="6" t="s">
        <v>32</v>
      </c>
      <c r="T28" s="12"/>
    </row>
    <row r="29" spans="1:21" x14ac:dyDescent="0.25">
      <c r="C29" s="12"/>
      <c r="E29" s="13"/>
      <c r="F29" s="14"/>
      <c r="G29" s="13"/>
      <c r="H29" s="14"/>
      <c r="I29" s="13"/>
      <c r="J29" s="14"/>
      <c r="K29" s="13"/>
      <c r="L29" s="14"/>
      <c r="N29" s="12"/>
      <c r="P29" s="12"/>
      <c r="Q29" s="6" t="s">
        <v>113</v>
      </c>
      <c r="R29" s="12"/>
      <c r="S29" s="6" t="s">
        <v>32</v>
      </c>
      <c r="T29" s="12"/>
    </row>
    <row r="30" spans="1:21" x14ac:dyDescent="0.25">
      <c r="C30" s="12"/>
      <c r="E30" s="13"/>
      <c r="F30" s="14"/>
      <c r="G30" s="13"/>
      <c r="H30" s="14"/>
      <c r="I30" s="13"/>
      <c r="J30" s="14"/>
      <c r="K30" s="13"/>
      <c r="L30" s="14"/>
      <c r="N30" s="12"/>
      <c r="P30" s="12"/>
      <c r="Q30" s="6" t="s">
        <v>114</v>
      </c>
      <c r="R30" s="12"/>
      <c r="S30" s="6" t="s">
        <v>32</v>
      </c>
      <c r="T30" s="12"/>
    </row>
    <row r="31" spans="1:21" x14ac:dyDescent="0.25">
      <c r="C31" s="12"/>
      <c r="F31" s="12"/>
      <c r="H31" s="12"/>
      <c r="J31" s="12"/>
      <c r="L31" s="12"/>
      <c r="N31" s="12"/>
      <c r="P31" s="12"/>
      <c r="R31" s="12"/>
      <c r="T31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showGridLines="0" tabSelected="1" workbookViewId="0">
      <selection sqref="A1:G7"/>
    </sheetView>
  </sheetViews>
  <sheetFormatPr baseColWidth="10" defaultRowHeight="15" x14ac:dyDescent="0.25"/>
  <cols>
    <col min="1" max="1" width="2" customWidth="1"/>
    <col min="2" max="2" width="33.5703125" customWidth="1"/>
    <col min="3" max="3" width="11.42578125" customWidth="1"/>
    <col min="4" max="4" width="3.140625" customWidth="1"/>
    <col min="5" max="5" width="34" customWidth="1"/>
    <col min="6" max="6" width="11.28515625" customWidth="1"/>
    <col min="7" max="7" width="1.5703125" customWidth="1"/>
    <col min="9" max="9" width="14.7109375" bestFit="1" customWidth="1"/>
  </cols>
  <sheetData>
    <row r="1" spans="2:15" ht="12" customHeight="1" thickBot="1" x14ac:dyDescent="0.3">
      <c r="B1" s="24"/>
      <c r="C1" s="24"/>
    </row>
    <row r="2" spans="2:15" ht="19.5" thickBot="1" x14ac:dyDescent="0.35">
      <c r="B2" s="30" t="s">
        <v>7</v>
      </c>
      <c r="C2" s="25">
        <v>5</v>
      </c>
      <c r="D2" s="27"/>
      <c r="E2" s="27"/>
      <c r="F2" s="27"/>
    </row>
    <row r="3" spans="2:15" ht="11.25" customHeight="1" thickBot="1" x14ac:dyDescent="0.35">
      <c r="B3" s="28"/>
      <c r="C3" s="28"/>
      <c r="D3" s="28"/>
      <c r="E3" s="27"/>
      <c r="F3" s="27"/>
    </row>
    <row r="4" spans="2:15" ht="19.5" thickBot="1" x14ac:dyDescent="0.35">
      <c r="B4" s="30" t="s">
        <v>3</v>
      </c>
      <c r="C4" s="29">
        <f>+'DATOS ETAPAS'!B7</f>
        <v>151.31</v>
      </c>
      <c r="D4" s="27"/>
      <c r="E4" s="25" t="s">
        <v>136</v>
      </c>
      <c r="F4" s="29">
        <f>+'DATOS ETAPAS'!B9+'DATOS ETAPAS'!B11</f>
        <v>13481</v>
      </c>
    </row>
    <row r="5" spans="2:15" ht="13.5" customHeight="1" thickBot="1" x14ac:dyDescent="0.35">
      <c r="B5" s="27"/>
      <c r="C5" s="27"/>
      <c r="D5" s="27"/>
      <c r="E5" s="27"/>
      <c r="F5" s="27"/>
      <c r="K5" s="25" t="s">
        <v>7</v>
      </c>
      <c r="L5" s="26">
        <v>4</v>
      </c>
      <c r="M5" s="27"/>
      <c r="N5" s="27"/>
      <c r="O5" s="27"/>
    </row>
    <row r="6" spans="2:15" ht="19.5" thickBot="1" x14ac:dyDescent="0.35">
      <c r="B6" s="25" t="s">
        <v>5</v>
      </c>
      <c r="C6" s="31" t="str">
        <f>+'DATOS ETAPAS'!B15</f>
        <v>2.107 m</v>
      </c>
      <c r="D6" s="27"/>
      <c r="E6" s="25" t="s">
        <v>6</v>
      </c>
      <c r="F6" s="32" t="s">
        <v>134</v>
      </c>
      <c r="I6" s="1"/>
      <c r="J6" s="24"/>
      <c r="K6" s="28"/>
      <c r="L6" s="28"/>
      <c r="M6" s="27"/>
      <c r="N6" s="27"/>
      <c r="O6" s="27"/>
    </row>
    <row r="7" spans="2:15" ht="6.75" customHeight="1" thickBot="1" x14ac:dyDescent="0.35">
      <c r="B7" s="28"/>
      <c r="C7" s="33"/>
      <c r="D7" s="27"/>
      <c r="E7" s="28"/>
      <c r="F7" s="34"/>
      <c r="I7" s="1"/>
      <c r="J7" s="24"/>
      <c r="K7" s="28"/>
      <c r="L7" s="28"/>
      <c r="M7" s="27"/>
      <c r="N7" s="27"/>
      <c r="O7" s="27"/>
    </row>
    <row r="8" spans="2:15" ht="16.5" customHeight="1" thickBot="1" x14ac:dyDescent="0.35">
      <c r="E8">
        <f>+C4/C2</f>
        <v>30.262</v>
      </c>
      <c r="K8" s="25" t="s">
        <v>3</v>
      </c>
      <c r="L8" s="29">
        <f>+'[1]DATOS ETAPAS'!L7</f>
        <v>0</v>
      </c>
      <c r="M8" s="27"/>
      <c r="N8" s="25" t="s">
        <v>135</v>
      </c>
      <c r="O8" s="29">
        <f>+'[1]DATOS ETAPAS'!L8+'[1]DATOS ETAPAS'!L9</f>
        <v>0</v>
      </c>
    </row>
    <row r="9" spans="2:15" ht="19.5" thickBot="1" x14ac:dyDescent="0.35">
      <c r="J9" s="24"/>
      <c r="K9" s="28"/>
      <c r="L9" s="28"/>
      <c r="M9" s="28"/>
      <c r="N9" s="28"/>
      <c r="O9" s="28"/>
    </row>
    <row r="10" spans="2:15" ht="19.5" thickBot="1" x14ac:dyDescent="0.35">
      <c r="K10" s="25" t="s">
        <v>5</v>
      </c>
      <c r="L10" s="29">
        <v>1945</v>
      </c>
      <c r="M10" s="27"/>
      <c r="N10" s="25" t="s">
        <v>6</v>
      </c>
      <c r="O10" s="25">
        <v>580</v>
      </c>
    </row>
    <row r="12" spans="2:15" x14ac:dyDescent="0.25">
      <c r="B12" s="4" t="s">
        <v>4</v>
      </c>
      <c r="C12" s="5">
        <f>+'DATOS ETAPAS'!B11</f>
        <v>6722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ETAPAS</vt:lpstr>
      <vt:lpstr>EL RETO EN CIFRAS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2017-02-06T20:38:24Z</dcterms:modified>
</cp:coreProperties>
</file>